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bell\Downloads\"/>
    </mc:Choice>
  </mc:AlternateContent>
  <xr:revisionPtr revIDLastSave="0" documentId="13_ncr:1_{63626540-0661-4FF9-B870-F3856BB9F21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Method 1 (Participants Only)" sheetId="1" r:id="rId1"/>
    <sheet name="Method 2 (All Employees)" sheetId="2" r:id="rId2"/>
    <sheet name="HCE Definition" sheetId="3" r:id="rId3"/>
  </sheets>
  <definedNames>
    <definedName name="_xlnm._FilterDatabase" localSheetId="0" hidden="1">'Method 1 (Participants Only)'!$A$4:$H$13</definedName>
    <definedName name="_xlnm._FilterDatabase" localSheetId="1" hidden="1">'Method 2 (All Employees)'!$A$2:$O$16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H21" i="2"/>
  <c r="H19" i="2"/>
  <c r="H25" i="2" s="1"/>
  <c r="H7" i="2"/>
  <c r="H4" i="2"/>
  <c r="H20" i="1"/>
  <c r="H18" i="1"/>
  <c r="H24" i="1" s="1"/>
  <c r="H22" i="1"/>
  <c r="I24" i="1" s="1"/>
  <c r="H7" i="1"/>
  <c r="H4" i="1"/>
  <c r="I4" i="2"/>
  <c r="I4" i="1"/>
  <c r="I7" i="2"/>
  <c r="I7" i="1"/>
  <c r="I25" i="2" l="1"/>
  <c r="H10" i="2"/>
  <c r="I10" i="2" s="1"/>
  <c r="H10" i="1"/>
  <c r="I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tboyd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HCE Definition - </t>
        </r>
        <r>
          <rPr>
            <sz val="9"/>
            <color indexed="81"/>
            <rFont val="Tahoma"/>
            <family val="2"/>
          </rPr>
          <t xml:space="preserve">
Whether an individual is a Highly Compensated Employee depends on their status during the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Tahoma"/>
            <family val="2"/>
          </rPr>
          <t>prior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Tahoma"/>
            <family val="2"/>
          </rPr>
          <t>Plan Year</t>
        </r>
        <r>
          <rPr>
            <sz val="9"/>
            <color indexed="81"/>
            <rFont val="Tahoma"/>
            <family val="2"/>
          </rPr>
          <t xml:space="preserve"> (or the current year in the case of the first year of employment).
During the prior Plan Year, was the individual:
• An Officer?
• An owner owning more than 5% of the Employer?
• An Employee who earned in excess of $115,000 in the 2014 Plan Year (if testing a 2015 plan)?  An Employee who earned in excess of $120,000 in the 2015 Plan Year (if testing a 2016 plan)?
• A spouse or dependent of an individual described above that works for the same Employer?</t>
        </r>
      </text>
    </comment>
  </commentList>
</comments>
</file>

<file path=xl/sharedStrings.xml><?xml version="1.0" encoding="utf-8"?>
<sst xmlns="http://schemas.openxmlformats.org/spreadsheetml/2006/main" count="108" uniqueCount="39">
  <si>
    <t>Name</t>
  </si>
  <si>
    <t>Day Care Election</t>
  </si>
  <si>
    <t>Y</t>
  </si>
  <si>
    <t>N</t>
  </si>
  <si>
    <t>HCE? Y/N</t>
  </si>
  <si>
    <t>&gt;5% Owner? Y/N</t>
  </si>
  <si>
    <r>
      <t xml:space="preserve">If you have zero HCEs or &gt;5% owners </t>
    </r>
    <r>
      <rPr>
        <b/>
        <u/>
        <sz val="11"/>
        <color theme="1"/>
        <rFont val="Calibri"/>
        <family val="2"/>
        <scheme val="minor"/>
      </rPr>
      <t>participating</t>
    </r>
    <r>
      <rPr>
        <b/>
        <sz val="11"/>
        <color theme="1"/>
        <rFont val="Calibri"/>
        <family val="2"/>
        <scheme val="minor"/>
      </rPr>
      <t xml:space="preserve"> in the day care FSA leave this tab blank</t>
    </r>
  </si>
  <si>
    <t>Employee Number</t>
  </si>
  <si>
    <t>Annual Contributions</t>
  </si>
  <si>
    <t xml:space="preserve"> </t>
  </si>
  <si>
    <t>Whether an individual is a Highly Compensated Employee depends on their status during the prior Plan Year (or the current year in the case of the first year of employment).</t>
  </si>
  <si>
    <t>•An Officer; or•An owner owning more than 5% of the Employer, voting power, or value of all classes of stock; or•An Employee who earned in excess of $120,000 in the 2018 Plan Year (if testing 2019). $125,000 in the 2019 Plan Year (if testing 2020), $130,000 in the 2020 Plan Year (if testing 2021). •A spouse or dependent of an individual described above that works for the same Employer.</t>
  </si>
  <si>
    <t>Sue</t>
  </si>
  <si>
    <t>Bill</t>
  </si>
  <si>
    <t>Mike</t>
  </si>
  <si>
    <t>Mary</t>
  </si>
  <si>
    <t>Jay</t>
  </si>
  <si>
    <t>55% Average Benefit Test</t>
  </si>
  <si>
    <t>More than 5% Owner DCAP Election Allowed for the plan year</t>
  </si>
  <si>
    <t>More than 5% Owner DCAP Concentration Test Results</t>
  </si>
  <si>
    <t>5% Owners can not receive more than 25% of the Day Care FSA benefits.</t>
  </si>
  <si>
    <t>Average</t>
  </si>
  <si>
    <t>55% Average Benefits Test Results</t>
  </si>
  <si>
    <t>Non-HCEs must receive at least 55% of the average benefits HCEs receive</t>
  </si>
  <si>
    <t>More than 5% Owner Test</t>
  </si>
  <si>
    <t>1-Non-HCE Total DCAP Annual Elections</t>
  </si>
  <si>
    <t>2-Total Non HCEs Participating (active and terminated)</t>
  </si>
  <si>
    <t>3-HCE Total DCAP Annual Elections</t>
  </si>
  <si>
    <t xml:space="preserve">4-Total HCEs Participaing (active and terminated) </t>
  </si>
  <si>
    <t>2-Total Non HCEs  (active and terminated)</t>
  </si>
  <si>
    <t xml:space="preserve">4-Total HCEs (active and terminated) </t>
  </si>
  <si>
    <t>Average Benefits</t>
  </si>
  <si>
    <t>2-Total DCAP Annual Elections (non owner and &gt;5% owner)</t>
  </si>
  <si>
    <t>1-More than 5% Owners Total DCAP Annual Elections</t>
  </si>
  <si>
    <t>More than 5% Owners DCAP Election Allowed for the plan year</t>
  </si>
  <si>
    <t>55% AVERAGE BENEFIT TEST</t>
  </si>
  <si>
    <t xml:space="preserve">The 55% Average Benefit Test is a straightforward numbers test. It requires that non-HCEs receive at least 55% of the average day care benefits provided under the plan. However, there are two interpretations regarding who must be included in this test: 1) only employees actually participating, or 2) all employees of the employer. </t>
  </si>
  <si>
    <t>This self guided tool is only intended to assist in determining the maximum HCE can elect for Daycare FSA and still pass the 55% average benefit test and the More than 5% oner test. It is not the complete testing required on Section 125 Plans.</t>
  </si>
  <si>
    <r>
      <t xml:space="preserve">Please contact </t>
    </r>
    <r>
      <rPr>
        <sz val="11"/>
        <color rgb="FF0070C0"/>
        <rFont val="Calibri"/>
        <family val="2"/>
        <scheme val="minor"/>
      </rPr>
      <t>NDT@naviabenefits.com</t>
    </r>
    <r>
      <rPr>
        <sz val="11"/>
        <color theme="1"/>
        <rFont val="Calibri"/>
        <family val="2"/>
        <scheme val="minor"/>
      </rPr>
      <t xml:space="preserve"> with any questions you have on this or the full test available to you on online thru your portal at </t>
    </r>
    <r>
      <rPr>
        <sz val="11"/>
        <color rgb="FF0070C0"/>
        <rFont val="Calibri"/>
        <family val="2"/>
        <scheme val="minor"/>
      </rPr>
      <t>https://www.naviabenefits.com/employers/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</si>
</sst>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3" fontId="0" fillId="0" borderId="0" xfId="0" applyNumberFormat="1"/>
    <xf numFmtId="4" fontId="0" fillId="0" borderId="0" xfId="0" applyNumberForma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Border="1"/>
    <xf numFmtId="165" fontId="11" fillId="0" borderId="0" xfId="0" applyNumberFormat="1" applyFont="1" applyBorder="1"/>
    <xf numFmtId="165" fontId="9" fillId="0" borderId="0" xfId="0" applyNumberFormat="1" applyFont="1" applyBorder="1"/>
    <xf numFmtId="0" fontId="9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3" fillId="0" borderId="0" xfId="0" applyFont="1"/>
    <xf numFmtId="0" fontId="13" fillId="0" borderId="0" xfId="0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5" fillId="0" borderId="0" xfId="0" applyFont="1"/>
    <xf numFmtId="4" fontId="15" fillId="0" borderId="0" xfId="0" applyNumberFormat="1" applyFont="1"/>
    <xf numFmtId="0" fontId="0" fillId="0" borderId="2" xfId="0" applyFont="1" applyBorder="1"/>
    <xf numFmtId="0" fontId="0" fillId="0" borderId="0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6" xfId="0" applyFont="1" applyBorder="1"/>
    <xf numFmtId="0" fontId="15" fillId="0" borderId="0" xfId="0" applyFont="1" applyBorder="1"/>
    <xf numFmtId="165" fontId="15" fillId="0" borderId="0" xfId="0" applyNumberFormat="1" applyFont="1" applyBorder="1" applyAlignment="1">
      <alignment horizontal="left"/>
    </xf>
    <xf numFmtId="10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5" xfId="0" applyFont="1" applyBorder="1"/>
    <xf numFmtId="0" fontId="0" fillId="0" borderId="0" xfId="0" applyFont="1" applyBorder="1" applyAlignment="1">
      <alignment horizontal="center"/>
    </xf>
    <xf numFmtId="164" fontId="11" fillId="0" borderId="0" xfId="0" applyNumberFormat="1" applyFont="1" applyBorder="1"/>
    <xf numFmtId="0" fontId="1" fillId="0" borderId="0" xfId="0" applyFont="1" applyBorder="1" applyAlignment="1"/>
    <xf numFmtId="10" fontId="1" fillId="0" borderId="7" xfId="0" applyNumberFormat="1" applyFont="1" applyBorder="1" applyAlignment="1">
      <alignment horizontal="center"/>
    </xf>
    <xf numFmtId="0" fontId="15" fillId="0" borderId="2" xfId="0" applyFont="1" applyBorder="1"/>
    <xf numFmtId="0" fontId="15" fillId="0" borderId="3" xfId="0" applyFont="1" applyBorder="1"/>
    <xf numFmtId="0" fontId="12" fillId="0" borderId="11" xfId="0" applyFont="1" applyBorder="1"/>
    <xf numFmtId="2" fontId="12" fillId="0" borderId="12" xfId="0" applyNumberFormat="1" applyFont="1" applyBorder="1" applyAlignment="1">
      <alignment horizontal="center"/>
    </xf>
    <xf numFmtId="0" fontId="16" fillId="0" borderId="2" xfId="0" applyFont="1" applyBorder="1" applyAlignment="1"/>
    <xf numFmtId="165" fontId="15" fillId="0" borderId="5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165" fontId="0" fillId="0" borderId="5" xfId="0" applyNumberFormat="1" applyBorder="1"/>
    <xf numFmtId="0" fontId="0" fillId="0" borderId="13" xfId="0" applyBorder="1"/>
    <xf numFmtId="0" fontId="10" fillId="0" borderId="3" xfId="0" applyFont="1" applyBorder="1" applyAlignment="1">
      <alignment horizontal="center"/>
    </xf>
    <xf numFmtId="165" fontId="0" fillId="0" borderId="6" xfId="0" applyNumberForma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0" fillId="0" borderId="2" xfId="0" applyFont="1" applyBorder="1"/>
    <xf numFmtId="0" fontId="0" fillId="0" borderId="0" xfId="0" applyFont="1"/>
    <xf numFmtId="1" fontId="0" fillId="0" borderId="0" xfId="0" applyNumberFormat="1" applyFont="1"/>
    <xf numFmtId="0" fontId="0" fillId="0" borderId="0" xfId="0" applyFont="1" applyBorder="1" applyAlignment="1"/>
    <xf numFmtId="165" fontId="0" fillId="0" borderId="0" xfId="0" applyNumberFormat="1"/>
    <xf numFmtId="0" fontId="12" fillId="0" borderId="0" xfId="0" applyFont="1"/>
    <xf numFmtId="0" fontId="10" fillId="0" borderId="2" xfId="0" applyFont="1" applyBorder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133351</xdr:rowOff>
    </xdr:from>
    <xdr:to>
      <xdr:col>0</xdr:col>
      <xdr:colOff>1819276</xdr:colOff>
      <xdr:row>0</xdr:row>
      <xdr:rowOff>690137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A86402-10C6-49B3-9FCD-832382E25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33351"/>
          <a:ext cx="1695450" cy="5567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76201</xdr:rowOff>
    </xdr:from>
    <xdr:to>
      <xdr:col>0</xdr:col>
      <xdr:colOff>2076450</xdr:colOff>
      <xdr:row>0</xdr:row>
      <xdr:rowOff>667395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A09C97-65F2-41E1-81AF-1FDCBEF44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76201"/>
          <a:ext cx="1800225" cy="591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72"/>
  <sheetViews>
    <sheetView tabSelected="1" workbookViewId="0">
      <selection activeCell="B10" sqref="B10"/>
    </sheetView>
  </sheetViews>
  <sheetFormatPr defaultRowHeight="15" x14ac:dyDescent="0.25"/>
  <cols>
    <col min="1" max="1" width="40.42578125" bestFit="1" customWidth="1"/>
    <col min="2" max="2" width="15.85546875" customWidth="1"/>
    <col min="3" max="3" width="20.5703125" customWidth="1"/>
    <col min="4" max="4" width="19.5703125" customWidth="1"/>
    <col min="5" max="5" width="22.7109375" customWidth="1"/>
    <col min="6" max="6" width="14" customWidth="1"/>
    <col min="7" max="7" width="59.140625" bestFit="1" customWidth="1"/>
    <col min="8" max="8" width="16.42578125" customWidth="1"/>
    <col min="9" max="9" width="31" bestFit="1" customWidth="1"/>
    <col min="10" max="10" width="41.28515625" bestFit="1" customWidth="1"/>
    <col min="11" max="11" width="18" bestFit="1" customWidth="1"/>
    <col min="12" max="12" width="15" bestFit="1" customWidth="1"/>
    <col min="13" max="13" width="11" bestFit="1" customWidth="1"/>
  </cols>
  <sheetData>
    <row r="1" spans="1:12" s="66" customFormat="1" ht="67.5" customHeight="1" thickBot="1" x14ac:dyDescent="0.3"/>
    <row r="2" spans="1:12" x14ac:dyDescent="0.25">
      <c r="A2" s="3"/>
      <c r="B2" s="59" t="s">
        <v>6</v>
      </c>
      <c r="C2" s="59"/>
      <c r="D2" s="59"/>
      <c r="E2" s="59"/>
      <c r="F2" s="59"/>
      <c r="G2" s="63" t="s">
        <v>17</v>
      </c>
      <c r="H2" s="64"/>
      <c r="I2" s="65"/>
    </row>
    <row r="3" spans="1:12" x14ac:dyDescent="0.25">
      <c r="A3" s="4"/>
      <c r="B3" s="1"/>
      <c r="G3" s="10"/>
      <c r="H3" s="9"/>
      <c r="I3" s="47" t="s">
        <v>31</v>
      </c>
    </row>
    <row r="4" spans="1:12" x14ac:dyDescent="0.25">
      <c r="A4" s="5" t="s">
        <v>7</v>
      </c>
      <c r="B4" s="1" t="s">
        <v>0</v>
      </c>
      <c r="C4" s="1" t="s">
        <v>4</v>
      </c>
      <c r="D4" s="1" t="s">
        <v>5</v>
      </c>
      <c r="E4" s="1" t="s">
        <v>8</v>
      </c>
      <c r="G4" s="24" t="s">
        <v>25</v>
      </c>
      <c r="H4" s="45">
        <f>E5+E7+E8</f>
        <v>22500</v>
      </c>
      <c r="I4" s="48">
        <f>H4/H5</f>
        <v>7500</v>
      </c>
    </row>
    <row r="5" spans="1:12" x14ac:dyDescent="0.25">
      <c r="A5" s="6">
        <v>123</v>
      </c>
      <c r="B5" t="s">
        <v>12</v>
      </c>
      <c r="C5" s="22" t="s">
        <v>3</v>
      </c>
      <c r="D5" s="22" t="s">
        <v>3</v>
      </c>
      <c r="E5" s="23">
        <v>10500</v>
      </c>
      <c r="G5" s="10" t="s">
        <v>26</v>
      </c>
      <c r="H5" s="46">
        <v>3</v>
      </c>
      <c r="I5" s="11"/>
      <c r="J5" s="55"/>
    </row>
    <row r="6" spans="1:12" x14ac:dyDescent="0.25">
      <c r="A6">
        <v>456</v>
      </c>
      <c r="B6" t="s">
        <v>13</v>
      </c>
      <c r="C6" s="56" t="s">
        <v>2</v>
      </c>
      <c r="D6" s="22" t="s">
        <v>3</v>
      </c>
      <c r="E6" s="23">
        <v>5000</v>
      </c>
      <c r="G6" s="10"/>
      <c r="H6" s="9"/>
      <c r="I6" s="11"/>
    </row>
    <row r="7" spans="1:12" x14ac:dyDescent="0.25">
      <c r="A7">
        <v>654</v>
      </c>
      <c r="B7" t="s">
        <v>14</v>
      </c>
      <c r="C7" s="22" t="s">
        <v>3</v>
      </c>
      <c r="D7" s="56" t="s">
        <v>2</v>
      </c>
      <c r="E7" s="23">
        <v>5000</v>
      </c>
      <c r="G7" s="10" t="s">
        <v>27</v>
      </c>
      <c r="H7" s="45">
        <f>E6+E9</f>
        <v>15500</v>
      </c>
      <c r="I7" s="48">
        <f>H7/H8</f>
        <v>7750</v>
      </c>
    </row>
    <row r="8" spans="1:12" x14ac:dyDescent="0.25">
      <c r="A8">
        <v>357</v>
      </c>
      <c r="B8" t="s">
        <v>15</v>
      </c>
      <c r="C8" s="22" t="s">
        <v>3</v>
      </c>
      <c r="D8" s="22" t="s">
        <v>3</v>
      </c>
      <c r="E8" s="23">
        <v>7000</v>
      </c>
      <c r="G8" s="10" t="s">
        <v>28</v>
      </c>
      <c r="H8" s="46">
        <v>2</v>
      </c>
      <c r="I8" s="11"/>
    </row>
    <row r="9" spans="1:12" ht="15.75" thickBot="1" x14ac:dyDescent="0.3">
      <c r="A9">
        <v>456</v>
      </c>
      <c r="B9" t="s">
        <v>16</v>
      </c>
      <c r="C9" s="56" t="s">
        <v>2</v>
      </c>
      <c r="D9" s="22" t="s">
        <v>3</v>
      </c>
      <c r="E9" s="23">
        <v>10500</v>
      </c>
      <c r="G9" s="10"/>
      <c r="H9" s="9"/>
      <c r="I9" s="11"/>
    </row>
    <row r="10" spans="1:12" ht="15.75" thickBot="1" x14ac:dyDescent="0.3">
      <c r="E10" s="7"/>
      <c r="G10" s="49" t="s">
        <v>22</v>
      </c>
      <c r="H10" s="37">
        <f>I4/I7</f>
        <v>0.967741935483871</v>
      </c>
      <c r="I10" s="50" t="str">
        <f>IF(H10&lt;55%,"FAIL", "PASS")</f>
        <v>PASS</v>
      </c>
    </row>
    <row r="11" spans="1:12" x14ac:dyDescent="0.25">
      <c r="E11" s="7"/>
      <c r="G11" s="51" t="s">
        <v>23</v>
      </c>
      <c r="H11" s="9"/>
      <c r="I11" s="11"/>
    </row>
    <row r="12" spans="1:12" x14ac:dyDescent="0.25">
      <c r="G12" s="16"/>
      <c r="H12" s="17"/>
      <c r="I12" s="18"/>
    </row>
    <row r="13" spans="1:12" x14ac:dyDescent="0.25">
      <c r="E13" s="7"/>
      <c r="G13" s="8"/>
    </row>
    <row r="14" spans="1:12" x14ac:dyDescent="0.25">
      <c r="A14" s="9"/>
      <c r="B14" s="9"/>
      <c r="C14" s="9"/>
      <c r="D14" s="9"/>
      <c r="E14" s="9"/>
      <c r="F14" s="9"/>
      <c r="G14" s="25"/>
      <c r="H14" s="25"/>
      <c r="J14" s="25"/>
      <c r="K14" s="25"/>
      <c r="L14" s="25"/>
    </row>
    <row r="15" spans="1:12" x14ac:dyDescent="0.25">
      <c r="A15" s="35"/>
      <c r="B15" s="12"/>
      <c r="C15" s="13"/>
      <c r="D15" s="9"/>
      <c r="E15" s="14"/>
      <c r="F15" s="15"/>
      <c r="G15" s="60" t="s">
        <v>24</v>
      </c>
      <c r="H15" s="61"/>
      <c r="I15" s="62"/>
      <c r="J15" s="25"/>
      <c r="K15" s="25"/>
      <c r="L15" s="25"/>
    </row>
    <row r="16" spans="1:12" x14ac:dyDescent="0.25">
      <c r="A16" s="9"/>
      <c r="B16" s="9"/>
      <c r="C16" s="9"/>
      <c r="D16" s="9"/>
      <c r="E16" s="9"/>
      <c r="F16" s="9"/>
      <c r="G16" s="24"/>
      <c r="H16" s="25"/>
      <c r="I16" s="26"/>
      <c r="J16" s="25"/>
      <c r="K16" s="25"/>
      <c r="L16" s="25"/>
    </row>
    <row r="17" spans="1:12" x14ac:dyDescent="0.25">
      <c r="A17" s="9"/>
      <c r="B17" s="9"/>
      <c r="C17" s="9"/>
      <c r="D17" s="9"/>
      <c r="E17" s="9"/>
      <c r="F17" s="9"/>
      <c r="G17" s="24"/>
      <c r="H17" s="25"/>
      <c r="I17" s="26"/>
      <c r="J17" s="25"/>
      <c r="K17" s="25"/>
      <c r="L17" s="25"/>
    </row>
    <row r="18" spans="1:12" x14ac:dyDescent="0.25">
      <c r="A18" s="9"/>
      <c r="B18" s="9"/>
      <c r="C18" s="9"/>
      <c r="D18" s="9"/>
      <c r="E18" s="9"/>
      <c r="F18" s="9"/>
      <c r="G18" s="38" t="s">
        <v>33</v>
      </c>
      <c r="H18" s="43">
        <f>E7</f>
        <v>5000</v>
      </c>
      <c r="I18" s="39"/>
      <c r="K18" s="25"/>
      <c r="L18" s="25"/>
    </row>
    <row r="19" spans="1:12" x14ac:dyDescent="0.25">
      <c r="G19" s="38"/>
      <c r="H19" s="44"/>
      <c r="I19" s="39"/>
      <c r="J19" s="31"/>
      <c r="K19" s="25"/>
      <c r="L19" s="25"/>
    </row>
    <row r="20" spans="1:12" x14ac:dyDescent="0.25">
      <c r="G20" s="38" t="s">
        <v>32</v>
      </c>
      <c r="H20" s="43">
        <f>E5+E6+E7+E8+E9</f>
        <v>38000</v>
      </c>
      <c r="I20" s="39"/>
      <c r="K20" s="25"/>
      <c r="L20" s="25"/>
    </row>
    <row r="21" spans="1:12" x14ac:dyDescent="0.25">
      <c r="G21" s="38"/>
      <c r="H21" s="44"/>
      <c r="I21" s="39"/>
      <c r="J21" s="31"/>
      <c r="K21" s="30"/>
      <c r="L21" s="25"/>
    </row>
    <row r="22" spans="1:12" x14ac:dyDescent="0.25">
      <c r="G22" s="38" t="s">
        <v>34</v>
      </c>
      <c r="H22" s="43">
        <f xml:space="preserve"> H20                      *0.25</f>
        <v>9500</v>
      </c>
      <c r="I22" s="39"/>
      <c r="K22" s="32"/>
      <c r="L22" s="25"/>
    </row>
    <row r="23" spans="1:12" ht="15.75" thickBot="1" x14ac:dyDescent="0.3">
      <c r="G23" s="38"/>
      <c r="H23" s="29"/>
      <c r="I23" s="26"/>
      <c r="J23" s="32"/>
      <c r="K23" s="32"/>
      <c r="L23" s="25"/>
    </row>
    <row r="24" spans="1:12" ht="15.75" thickBot="1" x14ac:dyDescent="0.3">
      <c r="G24" s="40" t="s">
        <v>19</v>
      </c>
      <c r="H24" s="37">
        <f>H18/H20</f>
        <v>0.13157894736842105</v>
      </c>
      <c r="I24" s="41" t="str">
        <f>IF(H22&gt;H18,"PASS","FAIL")</f>
        <v>PASS</v>
      </c>
      <c r="J24" s="25"/>
      <c r="K24" s="32"/>
      <c r="L24" s="25"/>
    </row>
    <row r="25" spans="1:12" x14ac:dyDescent="0.25">
      <c r="G25" s="57" t="s">
        <v>20</v>
      </c>
      <c r="H25" s="29"/>
      <c r="I25" s="26"/>
      <c r="J25" s="31"/>
      <c r="K25" s="32"/>
      <c r="L25" s="25"/>
    </row>
    <row r="26" spans="1:12" x14ac:dyDescent="0.25">
      <c r="A26" s="25"/>
      <c r="B26" s="25"/>
      <c r="C26" s="25"/>
      <c r="D26" s="25"/>
      <c r="E26" s="25"/>
      <c r="F26" s="25"/>
      <c r="G26" s="27"/>
      <c r="H26" s="33"/>
      <c r="I26" s="28"/>
      <c r="K26" s="30"/>
      <c r="L26" s="25"/>
    </row>
    <row r="27" spans="1:12" ht="15.75" x14ac:dyDescent="0.25">
      <c r="A27" s="25"/>
      <c r="B27" s="25"/>
      <c r="C27" s="25"/>
      <c r="D27" s="25"/>
      <c r="E27" s="25"/>
      <c r="F27" s="25"/>
      <c r="H27" s="19"/>
      <c r="I27" s="34"/>
      <c r="J27" s="25"/>
      <c r="K27" s="32"/>
      <c r="L27" s="25"/>
    </row>
    <row r="28" spans="1:12" ht="15.75" x14ac:dyDescent="0.25">
      <c r="H28" s="19"/>
      <c r="J28" s="29"/>
      <c r="K28" s="32"/>
      <c r="L28" s="25"/>
    </row>
    <row r="29" spans="1:12" ht="15.75" x14ac:dyDescent="0.25">
      <c r="A29" t="s">
        <v>35</v>
      </c>
      <c r="H29" s="19"/>
      <c r="J29" s="19"/>
      <c r="K29" s="32"/>
      <c r="L29" s="25"/>
    </row>
    <row r="30" spans="1:12" ht="135" x14ac:dyDescent="0.25">
      <c r="A30" s="58" t="s">
        <v>36</v>
      </c>
      <c r="I30" s="8"/>
      <c r="J30" s="19"/>
      <c r="K30" s="21"/>
      <c r="L30" s="9"/>
    </row>
    <row r="31" spans="1:12" x14ac:dyDescent="0.25">
      <c r="L31" s="9"/>
    </row>
    <row r="32" spans="1:12" ht="15.75" x14ac:dyDescent="0.25">
      <c r="K32" s="20"/>
    </row>
    <row r="33" spans="1:11" ht="15.75" x14ac:dyDescent="0.25">
      <c r="A33" t="s">
        <v>37</v>
      </c>
      <c r="K33" s="20"/>
    </row>
    <row r="34" spans="1:11" ht="15.75" x14ac:dyDescent="0.25">
      <c r="A34" t="s">
        <v>38</v>
      </c>
      <c r="K34" s="20"/>
    </row>
    <row r="1167" spans="1:1" x14ac:dyDescent="0.25">
      <c r="A1167" t="s">
        <v>9</v>
      </c>
    </row>
    <row r="1168" spans="1:1" x14ac:dyDescent="0.25">
      <c r="A1168" t="s">
        <v>9</v>
      </c>
    </row>
    <row r="1169" spans="1:5" x14ac:dyDescent="0.25">
      <c r="A1169" t="s">
        <v>9</v>
      </c>
    </row>
    <row r="1170" spans="1:5" x14ac:dyDescent="0.25">
      <c r="E1170" t="s">
        <v>9</v>
      </c>
    </row>
    <row r="1171" spans="1:5" x14ac:dyDescent="0.25">
      <c r="E1171" t="s">
        <v>9</v>
      </c>
    </row>
    <row r="1172" spans="1:5" x14ac:dyDescent="0.25">
      <c r="E1172" t="s">
        <v>9</v>
      </c>
    </row>
  </sheetData>
  <mergeCells count="4">
    <mergeCell ref="B2:F2"/>
    <mergeCell ref="G15:I15"/>
    <mergeCell ref="G2:I2"/>
    <mergeCell ref="A1:XFD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79"/>
  <sheetViews>
    <sheetView workbookViewId="0">
      <selection activeCell="C15" sqref="C15"/>
    </sheetView>
  </sheetViews>
  <sheetFormatPr defaultRowHeight="15" x14ac:dyDescent="0.25"/>
  <cols>
    <col min="1" max="1" width="40.42578125" bestFit="1" customWidth="1"/>
    <col min="2" max="2" width="11" customWidth="1"/>
    <col min="3" max="3" width="21.7109375" customWidth="1"/>
    <col min="4" max="4" width="11" customWidth="1"/>
    <col min="5" max="5" width="15" bestFit="1" customWidth="1"/>
    <col min="7" max="7" width="64.140625" bestFit="1" customWidth="1"/>
    <col min="8" max="8" width="10" bestFit="1" customWidth="1"/>
    <col min="9" max="9" width="13.5703125" customWidth="1"/>
    <col min="11" max="11" width="10" bestFit="1" customWidth="1"/>
  </cols>
  <sheetData>
    <row r="1" spans="1:11" s="66" customFormat="1" ht="60.75" customHeight="1" x14ac:dyDescent="0.25"/>
    <row r="2" spans="1:11" x14ac:dyDescent="0.25">
      <c r="A2" s="5" t="s">
        <v>7</v>
      </c>
      <c r="B2" s="1" t="s">
        <v>0</v>
      </c>
      <c r="C2" s="1" t="s">
        <v>1</v>
      </c>
      <c r="D2" s="1" t="s">
        <v>4</v>
      </c>
      <c r="E2" s="1" t="s">
        <v>5</v>
      </c>
      <c r="G2" s="63" t="s">
        <v>17</v>
      </c>
      <c r="H2" s="64"/>
      <c r="I2" s="65"/>
    </row>
    <row r="3" spans="1:11" x14ac:dyDescent="0.25">
      <c r="A3" s="6">
        <v>1</v>
      </c>
      <c r="B3" t="s">
        <v>12</v>
      </c>
      <c r="C3" s="23">
        <v>10500</v>
      </c>
      <c r="D3" s="22" t="s">
        <v>3</v>
      </c>
      <c r="E3" s="22" t="s">
        <v>3</v>
      </c>
      <c r="G3" s="10"/>
      <c r="H3" s="9"/>
      <c r="I3" s="47" t="s">
        <v>21</v>
      </c>
    </row>
    <row r="4" spans="1:11" x14ac:dyDescent="0.25">
      <c r="A4" s="6">
        <v>2</v>
      </c>
      <c r="B4" t="s">
        <v>13</v>
      </c>
      <c r="C4" s="23">
        <v>5000</v>
      </c>
      <c r="D4" s="56" t="s">
        <v>2</v>
      </c>
      <c r="E4" s="22" t="s">
        <v>3</v>
      </c>
      <c r="G4" s="24" t="s">
        <v>25</v>
      </c>
      <c r="H4" s="45">
        <f>C3+C5+C6</f>
        <v>22500</v>
      </c>
      <c r="I4" s="48">
        <f>H4/H5</f>
        <v>2250</v>
      </c>
    </row>
    <row r="5" spans="1:11" x14ac:dyDescent="0.25">
      <c r="A5" s="6">
        <v>3</v>
      </c>
      <c r="B5" t="s">
        <v>14</v>
      </c>
      <c r="C5" s="23">
        <v>5000</v>
      </c>
      <c r="D5" s="22" t="s">
        <v>3</v>
      </c>
      <c r="E5" s="56" t="s">
        <v>2</v>
      </c>
      <c r="G5" s="10" t="s">
        <v>29</v>
      </c>
      <c r="H5" s="46">
        <v>10</v>
      </c>
      <c r="I5" s="11"/>
      <c r="K5" s="55"/>
    </row>
    <row r="6" spans="1:11" x14ac:dyDescent="0.25">
      <c r="A6" s="6">
        <v>4</v>
      </c>
      <c r="B6" t="s">
        <v>15</v>
      </c>
      <c r="C6" s="23">
        <v>7000</v>
      </c>
      <c r="D6" s="22" t="s">
        <v>3</v>
      </c>
      <c r="E6" s="22" t="s">
        <v>3</v>
      </c>
      <c r="G6" s="10"/>
      <c r="H6" s="9"/>
      <c r="I6" s="11"/>
    </row>
    <row r="7" spans="1:11" x14ac:dyDescent="0.25">
      <c r="A7" s="6">
        <v>5</v>
      </c>
      <c r="B7" t="s">
        <v>16</v>
      </c>
      <c r="C7" s="23">
        <v>10500</v>
      </c>
      <c r="D7" s="56" t="s">
        <v>2</v>
      </c>
      <c r="E7" s="22" t="s">
        <v>3</v>
      </c>
      <c r="G7" s="10" t="s">
        <v>27</v>
      </c>
      <c r="H7" s="45">
        <f>C4+C7</f>
        <v>15500</v>
      </c>
      <c r="I7" s="48">
        <f>H7/H8</f>
        <v>3100</v>
      </c>
    </row>
    <row r="8" spans="1:11" x14ac:dyDescent="0.25">
      <c r="A8" s="6">
        <v>6</v>
      </c>
      <c r="C8" s="55"/>
      <c r="D8" s="52" t="s">
        <v>3</v>
      </c>
      <c r="E8" s="52" t="s">
        <v>3</v>
      </c>
      <c r="G8" s="10" t="s">
        <v>30</v>
      </c>
      <c r="H8" s="46">
        <v>5</v>
      </c>
      <c r="I8" s="11"/>
    </row>
    <row r="9" spans="1:11" ht="15.75" thickBot="1" x14ac:dyDescent="0.3">
      <c r="A9" s="6">
        <v>7</v>
      </c>
      <c r="D9" s="1" t="s">
        <v>2</v>
      </c>
      <c r="E9" s="52" t="s">
        <v>3</v>
      </c>
      <c r="G9" s="10"/>
      <c r="H9" s="9"/>
      <c r="I9" s="11"/>
    </row>
    <row r="10" spans="1:11" ht="15.75" thickBot="1" x14ac:dyDescent="0.3">
      <c r="A10" s="6">
        <v>8</v>
      </c>
      <c r="D10" s="52" t="s">
        <v>3</v>
      </c>
      <c r="E10" s="52" t="s">
        <v>3</v>
      </c>
      <c r="G10" s="49" t="s">
        <v>22</v>
      </c>
      <c r="H10" s="37">
        <f>I4/I7</f>
        <v>0.72580645161290325</v>
      </c>
      <c r="I10" s="50" t="str">
        <f>IF(H10&lt;55%,"FAIL", "PASS")</f>
        <v>PASS</v>
      </c>
    </row>
    <row r="11" spans="1:11" x14ac:dyDescent="0.25">
      <c r="A11" s="6">
        <v>9</v>
      </c>
      <c r="D11" s="52" t="s">
        <v>3</v>
      </c>
      <c r="E11" s="52" t="s">
        <v>3</v>
      </c>
      <c r="G11" s="51" t="s">
        <v>23</v>
      </c>
      <c r="H11" s="9"/>
      <c r="I11" s="11"/>
    </row>
    <row r="12" spans="1:11" x14ac:dyDescent="0.25">
      <c r="A12" s="6">
        <v>10</v>
      </c>
      <c r="D12" s="52" t="s">
        <v>3</v>
      </c>
      <c r="E12" s="52" t="s">
        <v>3</v>
      </c>
      <c r="G12" s="16"/>
      <c r="H12" s="17"/>
      <c r="I12" s="18"/>
    </row>
    <row r="13" spans="1:11" x14ac:dyDescent="0.25">
      <c r="A13" s="6">
        <v>11</v>
      </c>
      <c r="D13" s="1" t="s">
        <v>2</v>
      </c>
      <c r="E13" s="52" t="s">
        <v>3</v>
      </c>
    </row>
    <row r="14" spans="1:11" x14ac:dyDescent="0.25">
      <c r="A14" s="6">
        <v>12</v>
      </c>
      <c r="C14" s="55"/>
      <c r="D14" s="52" t="s">
        <v>3</v>
      </c>
      <c r="E14" s="52" t="s">
        <v>3</v>
      </c>
    </row>
    <row r="15" spans="1:11" x14ac:dyDescent="0.25">
      <c r="A15" s="6">
        <v>13</v>
      </c>
      <c r="C15" s="55"/>
      <c r="D15" s="52" t="s">
        <v>3</v>
      </c>
      <c r="E15" s="52" t="s">
        <v>3</v>
      </c>
    </row>
    <row r="16" spans="1:11" x14ac:dyDescent="0.25">
      <c r="A16" s="6">
        <v>14</v>
      </c>
      <c r="C16" s="55"/>
      <c r="D16" s="1" t="s">
        <v>2</v>
      </c>
      <c r="E16" s="52" t="s">
        <v>3</v>
      </c>
      <c r="G16" s="60" t="s">
        <v>24</v>
      </c>
      <c r="H16" s="61"/>
      <c r="I16" s="62"/>
    </row>
    <row r="17" spans="1:9" x14ac:dyDescent="0.25">
      <c r="A17" s="6">
        <v>15</v>
      </c>
      <c r="C17" s="55"/>
      <c r="D17" s="52" t="s">
        <v>3</v>
      </c>
      <c r="E17" s="52" t="s">
        <v>3</v>
      </c>
      <c r="G17" s="24"/>
      <c r="H17" s="25"/>
      <c r="I17" s="26"/>
    </row>
    <row r="18" spans="1:9" x14ac:dyDescent="0.25">
      <c r="A18" s="52"/>
      <c r="C18" s="55"/>
      <c r="G18" s="24"/>
      <c r="H18" s="25"/>
      <c r="I18" s="26"/>
    </row>
    <row r="19" spans="1:9" x14ac:dyDescent="0.25">
      <c r="A19" s="52"/>
      <c r="C19" s="55"/>
      <c r="G19" s="38" t="s">
        <v>33</v>
      </c>
      <c r="H19" s="43">
        <f>C5</f>
        <v>5000</v>
      </c>
      <c r="I19" s="39"/>
    </row>
    <row r="20" spans="1:9" x14ac:dyDescent="0.25">
      <c r="A20" s="52"/>
      <c r="C20" s="55"/>
      <c r="G20" s="38"/>
      <c r="H20" s="44"/>
      <c r="I20" s="39"/>
    </row>
    <row r="21" spans="1:9" x14ac:dyDescent="0.25">
      <c r="A21" s="53"/>
      <c r="C21" s="55"/>
      <c r="G21" s="38" t="s">
        <v>32</v>
      </c>
      <c r="H21" s="43">
        <f>C3+C4+C5+C6+C7</f>
        <v>38000</v>
      </c>
      <c r="I21" s="39"/>
    </row>
    <row r="22" spans="1:9" x14ac:dyDescent="0.25">
      <c r="A22" s="54"/>
      <c r="C22" s="55"/>
      <c r="G22" s="38"/>
      <c r="H22" s="44"/>
      <c r="I22" s="39"/>
    </row>
    <row r="23" spans="1:9" x14ac:dyDescent="0.25">
      <c r="A23" s="36"/>
      <c r="G23" s="38" t="s">
        <v>18</v>
      </c>
      <c r="H23" s="43">
        <f xml:space="preserve"> H21                      *0.25</f>
        <v>9500</v>
      </c>
      <c r="I23" s="39"/>
    </row>
    <row r="24" spans="1:9" ht="15.75" thickBot="1" x14ac:dyDescent="0.3">
      <c r="A24" s="9"/>
      <c r="G24" s="38"/>
      <c r="H24" s="29"/>
      <c r="I24" s="26"/>
    </row>
    <row r="25" spans="1:9" ht="15.75" thickBot="1" x14ac:dyDescent="0.3">
      <c r="A25" s="35"/>
      <c r="G25" s="40" t="s">
        <v>19</v>
      </c>
      <c r="H25" s="37">
        <f>H19/H21</f>
        <v>0.13157894736842105</v>
      </c>
      <c r="I25" s="41" t="str">
        <f>IF(H23&gt;H19,"PASS","FAIL")</f>
        <v>PASS</v>
      </c>
    </row>
    <row r="26" spans="1:9" x14ac:dyDescent="0.25">
      <c r="A26" s="9"/>
      <c r="G26" s="42" t="s">
        <v>20</v>
      </c>
      <c r="H26" s="29"/>
      <c r="I26" s="26"/>
    </row>
    <row r="27" spans="1:9" x14ac:dyDescent="0.25">
      <c r="A27" s="9"/>
      <c r="G27" s="27"/>
      <c r="H27" s="33"/>
      <c r="I27" s="28"/>
    </row>
    <row r="28" spans="1:9" x14ac:dyDescent="0.25">
      <c r="A28" s="9"/>
    </row>
    <row r="29" spans="1:9" x14ac:dyDescent="0.25">
      <c r="A29" t="s">
        <v>35</v>
      </c>
    </row>
    <row r="30" spans="1:9" ht="135" x14ac:dyDescent="0.25">
      <c r="A30" s="58" t="s">
        <v>36</v>
      </c>
    </row>
    <row r="32" spans="1:9" x14ac:dyDescent="0.25">
      <c r="A32" t="s">
        <v>37</v>
      </c>
    </row>
    <row r="33" spans="1:1" x14ac:dyDescent="0.25">
      <c r="A33" t="s">
        <v>38</v>
      </c>
    </row>
    <row r="36" spans="1:1" x14ac:dyDescent="0.25">
      <c r="A36" s="25"/>
    </row>
    <row r="37" spans="1:1" x14ac:dyDescent="0.25">
      <c r="A37" s="25"/>
    </row>
    <row r="1177" spans="1:1" x14ac:dyDescent="0.25">
      <c r="A1177" t="s">
        <v>9</v>
      </c>
    </row>
    <row r="1178" spans="1:1" x14ac:dyDescent="0.25">
      <c r="A1178" t="s">
        <v>9</v>
      </c>
    </row>
    <row r="1179" spans="1:1" x14ac:dyDescent="0.25">
      <c r="A1179" t="s">
        <v>9</v>
      </c>
    </row>
  </sheetData>
  <mergeCells count="3">
    <mergeCell ref="G2:I2"/>
    <mergeCell ref="G16:I16"/>
    <mergeCell ref="A1:XF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2079A-8D11-4B3F-8B70-5A51B4E425BB}">
  <dimension ref="A1:A2"/>
  <sheetViews>
    <sheetView workbookViewId="0">
      <selection activeCell="D4" sqref="D4"/>
    </sheetView>
  </sheetViews>
  <sheetFormatPr defaultRowHeight="15" x14ac:dyDescent="0.25"/>
  <cols>
    <col min="1" max="1" width="101.28515625" style="2" customWidth="1"/>
  </cols>
  <sheetData>
    <row r="1" spans="1:1" ht="114" customHeight="1" x14ac:dyDescent="0.25">
      <c r="A1" s="2" t="s">
        <v>10</v>
      </c>
    </row>
    <row r="2" spans="1:1" ht="60" x14ac:dyDescent="0.25">
      <c r="A2" s="2" t="s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 1 (Participants Only)</vt:lpstr>
      <vt:lpstr>Method 2 (All Employees)</vt:lpstr>
      <vt:lpstr>HCE Definition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tboyd</dc:creator>
  <cp:lastModifiedBy>Sasha Bell</cp:lastModifiedBy>
  <dcterms:created xsi:type="dcterms:W3CDTF">2015-06-10T21:28:16Z</dcterms:created>
  <dcterms:modified xsi:type="dcterms:W3CDTF">2021-03-31T18:31:09Z</dcterms:modified>
</cp:coreProperties>
</file>